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4)" sheetId="1" r:id="rId1"/>
  </sheets>
  <definedNames>
    <definedName name="_xlnm.Print_Area" localSheetId="0">'Лист1 (4)'!$A$2:$K$43</definedName>
  </definedNames>
  <calcPr fullCalcOnLoad="1" fullPrecision="0"/>
</workbook>
</file>

<file path=xl/sharedStrings.xml><?xml version="1.0" encoding="utf-8"?>
<sst xmlns="http://schemas.openxmlformats.org/spreadsheetml/2006/main" count="78" uniqueCount="75">
  <si>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</si>
  <si>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</si>
  <si>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</si>
  <si>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</si>
  <si>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</si>
  <si>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</si>
  <si>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</si>
  <si>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</si>
  <si>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</si>
  <si>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</si>
  <si>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</si>
  <si>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</si>
  <si>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</si>
  <si>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</si>
  <si>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</si>
  <si>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</si>
  <si>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</si>
  <si>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</si>
  <si>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</si>
  <si>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</si>
  <si>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</si>
  <si>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</si>
  <si>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</si>
  <si>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(рублей)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</si>
  <si>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</si>
  <si>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</si>
  <si>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</si>
  <si>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</si>
  <si>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</si>
  <si>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</si>
  <si>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</si>
  <si>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</si>
  <si>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</si>
  <si>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</si>
  <si>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</si>
  <si>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</si>
  <si>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</si>
  <si>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</si>
  <si>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</si>
  <si>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</si>
  <si>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</si>
  <si>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</si>
  <si>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</si>
  <si>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</si>
  <si>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</si>
  <si>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</si>
  <si>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</si>
  <si>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</si>
  <si>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>сумма на 2013 год</t>
  </si>
  <si>
    <t xml:space="preserve">                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</si>
  <si>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Код </t>
  </si>
  <si>
    <t>условно утвержд</t>
  </si>
  <si>
    <t>ведомтствен</t>
  </si>
  <si>
    <t>сумма на 2022 год</t>
  </si>
  <si>
    <t>сумма на 2023 год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</si>
  <si>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</si>
  <si>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</si>
  <si>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    Источники внутреннего финансирования дефицита бюджета ЗАТО Железногорск на  2022 год и плановый период 2023-2024 годов</t>
  </si>
  <si>
    <t>сумма на 2024 год</t>
  </si>
  <si>
    <t>от 16.12.2021  №  13-162Р</t>
  </si>
  <si>
    <t>Бюджетные кредиты из других бюджетов бюджетной системы Российской Федерации</t>
  </si>
  <si>
    <t>801 01 03 01 00 00 0000 700</t>
  </si>
  <si>
    <t>Бюджетные кредиты из других бюджетов бюджетной системы Российской Федерации в валюте Российской Федерации</t>
  </si>
  <si>
    <t>801 01 03 01 00 00 0000 000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</si>
  <si>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</si>
  <si>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</si>
  <si>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801 01 03 01 00 04 0000 710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</si>
  <si>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</si>
  <si>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801 01 03 01 00 00 0000 800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</si>
  <si>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</si>
  <si>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Привлечение кредитов от кредитных организаций в валюте Российской Федерации </t>
  </si>
  <si>
    <t xml:space="preserve">Привлечение городскими округами кредитов от кредитных организаций в валюте Российской Федерации
 </t>
  </si>
  <si>
    <t xml:space="preserve">Погашение городскими округами кредитов от кредитных организаций в валюте Российской Федерации
</t>
  </si>
  <si>
    <t>801 01 03 01 00 04 0000 810</t>
  </si>
  <si>
    <t>от 28 апреля 2022 № 16-198Р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</si>
</sst>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0"/>
    <numFmt numFmtId="202" formatCode="#,##0.000000"/>
    <numFmt numFmtId="203" formatCode="#,##0.0000"/>
    <numFmt numFmtId="204" formatCode="#,##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201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2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3" fillId="0" borderId="0" xfId="52" applyFont="1">
      <alignment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8" fillId="33" borderId="0" xfId="52" applyFill="1">
      <alignment/>
      <protection/>
    </xf>
    <xf numFmtId="0" fontId="1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9" fillId="33" borderId="0" xfId="52" applyFont="1" applyFill="1">
      <alignment/>
      <protection/>
    </xf>
    <xf numFmtId="0" fontId="5" fillId="33" borderId="0" xfId="52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center" vertical="center"/>
      <protection/>
    </xf>
    <xf numFmtId="4" fontId="5" fillId="33" borderId="0" xfId="52" applyNumberFormat="1" applyFont="1" applyFill="1" applyAlignment="1">
      <alignment horizontal="center"/>
      <protection/>
    </xf>
    <xf numFmtId="201" fontId="8" fillId="33" borderId="0" xfId="52" applyNumberFormat="1" applyFill="1">
      <alignment/>
      <protection/>
    </xf>
    <xf numFmtId="4" fontId="8" fillId="33" borderId="0" xfId="52" applyNumberFormat="1" applyFill="1">
      <alignment/>
      <protection/>
    </xf>
    <xf numFmtId="4" fontId="7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7" fillId="33" borderId="1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2" fontId="7" fillId="33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view="pageBreakPreview" zoomScale="90" zoomScaleNormal="75" zoomScaleSheetLayoutView="90" zoomScalePageLayoutView="0" workbookViewId="0" topLeftCell="A2">
      <selection activeCell="K8" sqref="K8"/>
    </sheetView>
  </sheetViews>
  <sheetFormatPr defaultColWidth="8.8515625" defaultRowHeight="12.75"/>
  <cols>
    <col min="1" max="1" width="6.7109375" style="7" customWidth="1"/>
    <col min="2" max="5" width="8.8515625" style="1" customWidth="1"/>
    <col min="6" max="6" width="40.140625" style="1" customWidth="1"/>
    <col min="7" max="7" width="30.140625" style="1" customWidth="1"/>
    <col min="8" max="8" width="22.57421875" style="1" hidden="1" customWidth="1"/>
    <col min="9" max="9" width="22.57421875" style="1" customWidth="1"/>
    <col min="10" max="10" width="25.57421875" style="24" customWidth="1"/>
    <col min="11" max="11" width="34.28125" style="24" customWidth="1"/>
    <col min="12" max="12" width="20.8515625" style="1" customWidth="1"/>
    <col min="13" max="13" width="20.57421875" style="1" customWidth="1"/>
    <col min="14" max="14" width="15.00390625" style="1" customWidth="1"/>
    <col min="15" max="16384" width="8.8515625" style="1" customWidth="1"/>
  </cols>
  <sheetData>
    <row r="1" ht="12.75" hidden="1"/>
    <row r="2" ht="20.25" customHeight="1">
      <c r="K2" s="25" t="s">
        <v>24</v>
      </c>
    </row>
    <row r="3" ht="20.25" customHeight="1">
      <c r="K3" s="25" t="s">
        <v>8</v>
      </c>
    </row>
    <row r="4" ht="20.25" customHeight="1">
      <c r="K4" s="25" t="s">
        <v>74</v>
      </c>
    </row>
    <row r="5" spans="8:12" ht="15.75">
      <c r="H5" s="10"/>
      <c r="I5" s="10"/>
      <c r="J5" s="26"/>
      <c r="K5" s="1"/>
      <c r="L5" s="10"/>
    </row>
    <row r="6" spans="8:12" ht="18.75">
      <c r="H6" s="10"/>
      <c r="I6" s="10"/>
      <c r="J6" s="26"/>
      <c r="K6" s="25" t="s">
        <v>24</v>
      </c>
      <c r="L6" s="10"/>
    </row>
    <row r="7" spans="2:12" ht="19.5" customHeight="1">
      <c r="B7" s="2"/>
      <c r="C7" s="2"/>
      <c r="D7" s="2"/>
      <c r="E7" s="2"/>
      <c r="F7" s="2"/>
      <c r="H7" s="10"/>
      <c r="I7" s="10"/>
      <c r="J7" s="26"/>
      <c r="K7" s="25" t="s">
        <v>8</v>
      </c>
      <c r="L7" s="10"/>
    </row>
    <row r="8" spans="2:12" ht="18" customHeight="1">
      <c r="B8" s="2"/>
      <c r="C8" s="2"/>
      <c r="D8" s="2"/>
      <c r="E8" s="2"/>
      <c r="F8" s="2"/>
      <c r="H8" s="10"/>
      <c r="I8" s="10"/>
      <c r="J8" s="26"/>
      <c r="K8" s="25" t="s">
        <v>59</v>
      </c>
      <c r="L8" s="10"/>
    </row>
    <row r="9" spans="1:12" ht="53.25" customHeight="1">
      <c r="A9" s="64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10"/>
    </row>
    <row r="10" spans="2:11" ht="25.5" customHeight="1">
      <c r="B10" s="2"/>
      <c r="C10" s="2"/>
      <c r="D10" s="2"/>
      <c r="E10" s="2"/>
      <c r="F10" s="2"/>
      <c r="G10" s="2"/>
      <c r="H10" s="2"/>
      <c r="I10" s="2"/>
      <c r="J10" s="27"/>
      <c r="K10" s="28" t="s">
        <v>23</v>
      </c>
    </row>
    <row r="11" spans="1:11" s="22" customFormat="1" ht="21" customHeight="1">
      <c r="A11" s="65" t="s">
        <v>7</v>
      </c>
      <c r="B11" s="66" t="s">
        <v>49</v>
      </c>
      <c r="C11" s="67"/>
      <c r="D11" s="67"/>
      <c r="E11" s="67"/>
      <c r="F11" s="68"/>
      <c r="G11" s="72" t="s">
        <v>50</v>
      </c>
      <c r="H11" s="72" t="s">
        <v>48</v>
      </c>
      <c r="I11" s="72" t="s">
        <v>53</v>
      </c>
      <c r="J11" s="75" t="s">
        <v>54</v>
      </c>
      <c r="K11" s="77" t="s">
        <v>58</v>
      </c>
    </row>
    <row r="12" spans="1:11" s="22" customFormat="1" ht="33" customHeight="1">
      <c r="A12" s="65"/>
      <c r="B12" s="69"/>
      <c r="C12" s="70"/>
      <c r="D12" s="70"/>
      <c r="E12" s="70"/>
      <c r="F12" s="71"/>
      <c r="G12" s="73"/>
      <c r="H12" s="74"/>
      <c r="I12" s="74"/>
      <c r="J12" s="76"/>
      <c r="K12" s="77"/>
    </row>
    <row r="13" spans="1:11" ht="63.75" customHeight="1" hidden="1">
      <c r="A13" s="6"/>
      <c r="B13" s="60" t="s">
        <v>5</v>
      </c>
      <c r="C13" s="60"/>
      <c r="D13" s="60"/>
      <c r="E13" s="60"/>
      <c r="F13" s="60"/>
      <c r="G13" s="5" t="s">
        <v>6</v>
      </c>
      <c r="H13" s="4" t="e">
        <f>#REF!</f>
        <v>#REF!</v>
      </c>
      <c r="I13" s="4"/>
      <c r="J13" s="29"/>
      <c r="K13" s="30"/>
    </row>
    <row r="14" spans="1:11" ht="33" customHeight="1">
      <c r="A14" s="6">
        <v>1</v>
      </c>
      <c r="B14" s="57" t="s">
        <v>9</v>
      </c>
      <c r="C14" s="58"/>
      <c r="D14" s="58"/>
      <c r="E14" s="58"/>
      <c r="F14" s="59"/>
      <c r="G14" s="8" t="s">
        <v>25</v>
      </c>
      <c r="H14" s="15">
        <f>H15-H17</f>
        <v>0</v>
      </c>
      <c r="I14" s="34">
        <f>I16</f>
        <v>98087619.6</v>
      </c>
      <c r="J14" s="34">
        <f>J15-J17</f>
        <v>116196311</v>
      </c>
      <c r="K14" s="34">
        <f>K15-K17</f>
        <v>69000000</v>
      </c>
    </row>
    <row r="15" spans="1:11" ht="33.75" customHeight="1">
      <c r="A15" s="6">
        <f aca="true" t="shared" si="0" ref="A15:A42">A14+1</f>
        <v>2</v>
      </c>
      <c r="B15" s="38" t="s">
        <v>70</v>
      </c>
      <c r="C15" s="39"/>
      <c r="D15" s="39"/>
      <c r="E15" s="39"/>
      <c r="F15" s="40"/>
      <c r="G15" s="5" t="s">
        <v>26</v>
      </c>
      <c r="H15" s="14">
        <f>H16</f>
        <v>0</v>
      </c>
      <c r="I15" s="23">
        <f>I16</f>
        <v>98087619.6</v>
      </c>
      <c r="J15" s="23">
        <f>J16</f>
        <v>214283930.6</v>
      </c>
      <c r="K15" s="23">
        <f>K16</f>
        <v>283283930.6</v>
      </c>
    </row>
    <row r="16" spans="1:13" ht="33.75" customHeight="1">
      <c r="A16" s="6">
        <f t="shared" si="0"/>
        <v>3</v>
      </c>
      <c r="B16" s="38" t="s">
        <v>71</v>
      </c>
      <c r="C16" s="39"/>
      <c r="D16" s="39"/>
      <c r="E16" s="39"/>
      <c r="F16" s="40"/>
      <c r="G16" s="5" t="s">
        <v>27</v>
      </c>
      <c r="H16" s="14">
        <v>0</v>
      </c>
      <c r="I16" s="23">
        <v>98087619.6</v>
      </c>
      <c r="J16" s="23">
        <v>214283930.6</v>
      </c>
      <c r="K16" s="23">
        <v>283283930.6</v>
      </c>
      <c r="M16" s="18"/>
    </row>
    <row r="17" spans="1:12" ht="33.75" customHeight="1">
      <c r="A17" s="6">
        <f t="shared" si="0"/>
        <v>4</v>
      </c>
      <c r="B17" s="61" t="s">
        <v>10</v>
      </c>
      <c r="C17" s="62"/>
      <c r="D17" s="62"/>
      <c r="E17" s="62"/>
      <c r="F17" s="63"/>
      <c r="G17" s="5" t="s">
        <v>28</v>
      </c>
      <c r="H17" s="14">
        <f>H18</f>
        <v>0</v>
      </c>
      <c r="I17" s="23">
        <v>0</v>
      </c>
      <c r="J17" s="23">
        <f>J18</f>
        <v>98087619.6</v>
      </c>
      <c r="K17" s="23">
        <f>K18</f>
        <v>214283930.6</v>
      </c>
      <c r="L17" s="18"/>
    </row>
    <row r="18" spans="1:13" ht="33.75" customHeight="1">
      <c r="A18" s="6">
        <f t="shared" si="0"/>
        <v>5</v>
      </c>
      <c r="B18" s="61" t="s">
        <v>72</v>
      </c>
      <c r="C18" s="62"/>
      <c r="D18" s="62"/>
      <c r="E18" s="62"/>
      <c r="F18" s="63"/>
      <c r="G18" s="5" t="s">
        <v>29</v>
      </c>
      <c r="H18" s="14">
        <v>0</v>
      </c>
      <c r="I18" s="23">
        <v>0</v>
      </c>
      <c r="J18" s="23">
        <f>I14</f>
        <v>98087619.6</v>
      </c>
      <c r="K18" s="23">
        <f>J16</f>
        <v>214283930.6</v>
      </c>
      <c r="M18" s="18"/>
    </row>
    <row r="19" spans="1:11" ht="33.75" customHeight="1" hidden="1">
      <c r="A19" s="6">
        <f t="shared" si="0"/>
        <v>6</v>
      </c>
      <c r="B19" s="57" t="s">
        <v>11</v>
      </c>
      <c r="C19" s="58"/>
      <c r="D19" s="58"/>
      <c r="E19" s="58"/>
      <c r="F19" s="59"/>
      <c r="G19" s="8" t="s">
        <v>30</v>
      </c>
      <c r="H19" s="15">
        <f>H20-H22</f>
        <v>0</v>
      </c>
      <c r="I19" s="34"/>
      <c r="J19" s="34">
        <f>J20-J22</f>
        <v>0</v>
      </c>
      <c r="K19" s="34">
        <f>K20-K22</f>
        <v>0</v>
      </c>
    </row>
    <row r="20" spans="1:11" ht="33.75" customHeight="1" hidden="1">
      <c r="A20" s="6">
        <f t="shared" si="0"/>
        <v>7</v>
      </c>
      <c r="B20" s="38" t="s">
        <v>12</v>
      </c>
      <c r="C20" s="39"/>
      <c r="D20" s="39"/>
      <c r="E20" s="39"/>
      <c r="F20" s="40"/>
      <c r="G20" s="5" t="s">
        <v>31</v>
      </c>
      <c r="H20" s="14">
        <f>H21</f>
        <v>40000000</v>
      </c>
      <c r="I20" s="23"/>
      <c r="J20" s="23">
        <f>J21</f>
        <v>40000000</v>
      </c>
      <c r="K20" s="23">
        <f>K21</f>
        <v>40000000</v>
      </c>
    </row>
    <row r="21" spans="1:11" ht="48" customHeight="1" hidden="1">
      <c r="A21" s="6">
        <f t="shared" si="0"/>
        <v>8</v>
      </c>
      <c r="B21" s="38" t="s">
        <v>13</v>
      </c>
      <c r="C21" s="39"/>
      <c r="D21" s="39"/>
      <c r="E21" s="39"/>
      <c r="F21" s="40"/>
      <c r="G21" s="5" t="s">
        <v>32</v>
      </c>
      <c r="H21" s="14">
        <v>40000000</v>
      </c>
      <c r="I21" s="23"/>
      <c r="J21" s="23">
        <v>40000000</v>
      </c>
      <c r="K21" s="23">
        <v>40000000</v>
      </c>
    </row>
    <row r="22" spans="1:11" ht="48.75" customHeight="1" hidden="1">
      <c r="A22" s="6">
        <f t="shared" si="0"/>
        <v>9</v>
      </c>
      <c r="B22" s="38" t="s">
        <v>16</v>
      </c>
      <c r="C22" s="39"/>
      <c r="D22" s="39"/>
      <c r="E22" s="39"/>
      <c r="F22" s="40"/>
      <c r="G22" s="5" t="s">
        <v>33</v>
      </c>
      <c r="H22" s="14">
        <f>H23</f>
        <v>40000000</v>
      </c>
      <c r="I22" s="23"/>
      <c r="J22" s="23">
        <f>J23</f>
        <v>40000000</v>
      </c>
      <c r="K22" s="23">
        <f>K23</f>
        <v>40000000</v>
      </c>
    </row>
    <row r="23" spans="1:11" ht="48.75" customHeight="1" hidden="1">
      <c r="A23" s="6">
        <f t="shared" si="0"/>
        <v>10</v>
      </c>
      <c r="B23" s="38" t="s">
        <v>14</v>
      </c>
      <c r="C23" s="39"/>
      <c r="D23" s="39"/>
      <c r="E23" s="39"/>
      <c r="F23" s="40"/>
      <c r="G23" s="5" t="s">
        <v>34</v>
      </c>
      <c r="H23" s="14">
        <v>40000000</v>
      </c>
      <c r="I23" s="23"/>
      <c r="J23" s="23">
        <v>40000000</v>
      </c>
      <c r="K23" s="23">
        <v>40000000</v>
      </c>
    </row>
    <row r="24" spans="1:11" ht="33.75" customHeight="1">
      <c r="A24" s="37">
        <v>6</v>
      </c>
      <c r="B24" s="57" t="s">
        <v>60</v>
      </c>
      <c r="C24" s="58"/>
      <c r="D24" s="58"/>
      <c r="E24" s="58"/>
      <c r="F24" s="59"/>
      <c r="G24" s="8" t="s">
        <v>30</v>
      </c>
      <c r="H24" s="14"/>
      <c r="I24" s="34">
        <v>16196311</v>
      </c>
      <c r="J24" s="34">
        <f>J26-J28</f>
        <v>-16196311</v>
      </c>
      <c r="K24" s="34">
        <v>0</v>
      </c>
    </row>
    <row r="25" spans="1:11" ht="38.25" customHeight="1">
      <c r="A25" s="6">
        <v>7</v>
      </c>
      <c r="B25" s="38" t="s">
        <v>62</v>
      </c>
      <c r="C25" s="39"/>
      <c r="D25" s="39"/>
      <c r="E25" s="39"/>
      <c r="F25" s="40"/>
      <c r="G25" s="5" t="s">
        <v>63</v>
      </c>
      <c r="H25" s="14"/>
      <c r="I25" s="23">
        <v>16196311</v>
      </c>
      <c r="J25" s="23">
        <v>0</v>
      </c>
      <c r="K25" s="23">
        <v>0</v>
      </c>
    </row>
    <row r="26" spans="1:11" ht="36" customHeight="1">
      <c r="A26" s="6">
        <v>8</v>
      </c>
      <c r="B26" s="38" t="s">
        <v>64</v>
      </c>
      <c r="C26" s="39"/>
      <c r="D26" s="39"/>
      <c r="E26" s="39"/>
      <c r="F26" s="40"/>
      <c r="G26" s="5" t="s">
        <v>61</v>
      </c>
      <c r="H26" s="14"/>
      <c r="I26" s="23">
        <v>16196311</v>
      </c>
      <c r="J26" s="23">
        <v>0</v>
      </c>
      <c r="K26" s="23">
        <v>0</v>
      </c>
    </row>
    <row r="27" spans="1:13" ht="36.75" customHeight="1">
      <c r="A27" s="6">
        <v>9</v>
      </c>
      <c r="B27" s="38" t="s">
        <v>65</v>
      </c>
      <c r="C27" s="39"/>
      <c r="D27" s="39"/>
      <c r="E27" s="39"/>
      <c r="F27" s="40"/>
      <c r="G27" s="5" t="s">
        <v>66</v>
      </c>
      <c r="H27" s="14"/>
      <c r="I27" s="23">
        <v>16196311</v>
      </c>
      <c r="J27" s="23">
        <v>0</v>
      </c>
      <c r="K27" s="23">
        <v>0</v>
      </c>
      <c r="M27" s="18"/>
    </row>
    <row r="28" spans="1:11" ht="36.75" customHeight="1">
      <c r="A28" s="6"/>
      <c r="B28" s="38" t="s">
        <v>67</v>
      </c>
      <c r="C28" s="39"/>
      <c r="D28" s="39"/>
      <c r="E28" s="39"/>
      <c r="F28" s="40"/>
      <c r="G28" s="5" t="s">
        <v>68</v>
      </c>
      <c r="H28" s="14"/>
      <c r="I28" s="23">
        <v>0</v>
      </c>
      <c r="J28" s="23">
        <v>16196311</v>
      </c>
      <c r="K28" s="23">
        <v>0</v>
      </c>
    </row>
    <row r="29" spans="1:11" ht="36.75" customHeight="1">
      <c r="A29" s="6"/>
      <c r="B29" s="38" t="s">
        <v>69</v>
      </c>
      <c r="C29" s="39"/>
      <c r="D29" s="39"/>
      <c r="E29" s="39"/>
      <c r="F29" s="40"/>
      <c r="G29" s="5" t="s">
        <v>73</v>
      </c>
      <c r="H29" s="14"/>
      <c r="I29" s="23">
        <v>0</v>
      </c>
      <c r="J29" s="23">
        <v>16196311</v>
      </c>
      <c r="K29" s="23">
        <v>0</v>
      </c>
    </row>
    <row r="30" spans="1:13" ht="31.5" customHeight="1">
      <c r="A30" s="6">
        <v>10</v>
      </c>
      <c r="B30" s="57" t="s">
        <v>15</v>
      </c>
      <c r="C30" s="58"/>
      <c r="D30" s="58"/>
      <c r="E30" s="58"/>
      <c r="F30" s="59"/>
      <c r="G30" s="9" t="s">
        <v>35</v>
      </c>
      <c r="H30" s="15">
        <f>H31+H35</f>
        <v>0</v>
      </c>
      <c r="I30" s="34">
        <f>I31+I35</f>
        <v>68514136.71</v>
      </c>
      <c r="J30" s="34">
        <f>J31+J35</f>
        <v>0</v>
      </c>
      <c r="K30" s="34">
        <f>K31+K35</f>
        <v>0</v>
      </c>
      <c r="L30" s="20"/>
      <c r="M30" s="21"/>
    </row>
    <row r="31" spans="1:12" ht="23.25" customHeight="1">
      <c r="A31" s="6">
        <f t="shared" si="0"/>
        <v>11</v>
      </c>
      <c r="B31" s="53" t="s">
        <v>1</v>
      </c>
      <c r="C31" s="54"/>
      <c r="D31" s="54"/>
      <c r="E31" s="54"/>
      <c r="F31" s="54"/>
      <c r="G31" s="9" t="s">
        <v>36</v>
      </c>
      <c r="H31" s="15">
        <f aca="true" t="shared" si="1" ref="H31:K33">H32</f>
        <v>-2996929324</v>
      </c>
      <c r="I31" s="34">
        <f>I34</f>
        <v>-3921464803.74</v>
      </c>
      <c r="J31" s="34">
        <f t="shared" si="1"/>
        <v>-3668302345.39</v>
      </c>
      <c r="K31" s="34">
        <f t="shared" si="1"/>
        <v>-3788023049.29</v>
      </c>
      <c r="L31" s="11"/>
    </row>
    <row r="32" spans="1:11" ht="21" customHeight="1">
      <c r="A32" s="6">
        <f t="shared" si="0"/>
        <v>12</v>
      </c>
      <c r="B32" s="55" t="s">
        <v>2</v>
      </c>
      <c r="C32" s="56"/>
      <c r="D32" s="56"/>
      <c r="E32" s="56"/>
      <c r="F32" s="56"/>
      <c r="G32" s="3" t="s">
        <v>37</v>
      </c>
      <c r="H32" s="14">
        <f t="shared" si="1"/>
        <v>-2996929324</v>
      </c>
      <c r="I32" s="23">
        <f>I33</f>
        <v>-3921464803.74</v>
      </c>
      <c r="J32" s="23">
        <f t="shared" si="1"/>
        <v>-3668302345.39</v>
      </c>
      <c r="K32" s="23">
        <f t="shared" si="1"/>
        <v>-3788023049.29</v>
      </c>
    </row>
    <row r="33" spans="1:11" ht="21" customHeight="1">
      <c r="A33" s="6">
        <f t="shared" si="0"/>
        <v>13</v>
      </c>
      <c r="B33" s="55" t="s">
        <v>17</v>
      </c>
      <c r="C33" s="56"/>
      <c r="D33" s="56"/>
      <c r="E33" s="56"/>
      <c r="F33" s="56"/>
      <c r="G33" s="3" t="s">
        <v>38</v>
      </c>
      <c r="H33" s="14">
        <f t="shared" si="1"/>
        <v>-2996929324</v>
      </c>
      <c r="I33" s="23">
        <f>I34</f>
        <v>-3921464803.74</v>
      </c>
      <c r="J33" s="23">
        <f t="shared" si="1"/>
        <v>-3668302345.39</v>
      </c>
      <c r="K33" s="23">
        <f t="shared" si="1"/>
        <v>-3788023049.29</v>
      </c>
    </row>
    <row r="34" spans="1:12" ht="33" customHeight="1">
      <c r="A34" s="6">
        <f t="shared" si="0"/>
        <v>14</v>
      </c>
      <c r="B34" s="55" t="s">
        <v>55</v>
      </c>
      <c r="C34" s="56"/>
      <c r="D34" s="56"/>
      <c r="E34" s="56"/>
      <c r="F34" s="56"/>
      <c r="G34" s="3" t="s">
        <v>39</v>
      </c>
      <c r="H34" s="23">
        <f>-2996929324-H16</f>
        <v>-2996929324</v>
      </c>
      <c r="I34" s="23">
        <f>-3807180873.14-I27-I16</f>
        <v>-3921464803.74</v>
      </c>
      <c r="J34" s="23">
        <f>-3454018414.79-J16</f>
        <v>-3668302345.39</v>
      </c>
      <c r="K34" s="23">
        <f>-3504739118.69-K16</f>
        <v>-3788023049.29</v>
      </c>
      <c r="L34" s="18"/>
    </row>
    <row r="35" spans="1:11" ht="27" customHeight="1">
      <c r="A35" s="6">
        <f t="shared" si="0"/>
        <v>15</v>
      </c>
      <c r="B35" s="41" t="s">
        <v>3</v>
      </c>
      <c r="C35" s="42"/>
      <c r="D35" s="42"/>
      <c r="E35" s="42"/>
      <c r="F35" s="43"/>
      <c r="G35" s="9" t="s">
        <v>40</v>
      </c>
      <c r="H35" s="16">
        <f aca="true" t="shared" si="2" ref="H35:K37">H36</f>
        <v>2996929324</v>
      </c>
      <c r="I35" s="34">
        <f>I38</f>
        <v>3989978940.45</v>
      </c>
      <c r="J35" s="34">
        <f t="shared" si="2"/>
        <v>3668302345.39</v>
      </c>
      <c r="K35" s="34">
        <f t="shared" si="2"/>
        <v>3788023049.29</v>
      </c>
    </row>
    <row r="36" spans="1:12" ht="27" customHeight="1">
      <c r="A36" s="6">
        <f t="shared" si="0"/>
        <v>16</v>
      </c>
      <c r="B36" s="44" t="s">
        <v>4</v>
      </c>
      <c r="C36" s="45"/>
      <c r="D36" s="45"/>
      <c r="E36" s="45"/>
      <c r="F36" s="46"/>
      <c r="G36" s="3" t="s">
        <v>41</v>
      </c>
      <c r="H36" s="14">
        <f t="shared" si="2"/>
        <v>2996929324</v>
      </c>
      <c r="I36" s="23">
        <f>I38</f>
        <v>3989978940.45</v>
      </c>
      <c r="J36" s="23">
        <f t="shared" si="2"/>
        <v>3668302345.39</v>
      </c>
      <c r="K36" s="23">
        <f t="shared" si="2"/>
        <v>3788023049.29</v>
      </c>
      <c r="L36" s="11"/>
    </row>
    <row r="37" spans="1:11" ht="27" customHeight="1">
      <c r="A37" s="6">
        <f t="shared" si="0"/>
        <v>17</v>
      </c>
      <c r="B37" s="44" t="s">
        <v>0</v>
      </c>
      <c r="C37" s="45"/>
      <c r="D37" s="45"/>
      <c r="E37" s="45"/>
      <c r="F37" s="46"/>
      <c r="G37" s="3" t="s">
        <v>42</v>
      </c>
      <c r="H37" s="14">
        <f t="shared" si="2"/>
        <v>2996929324</v>
      </c>
      <c r="I37" s="23">
        <f>I38</f>
        <v>3989978940.45</v>
      </c>
      <c r="J37" s="23">
        <f t="shared" si="2"/>
        <v>3668302345.39</v>
      </c>
      <c r="K37" s="23">
        <f t="shared" si="2"/>
        <v>3788023049.29</v>
      </c>
    </row>
    <row r="38" spans="1:14" ht="33" customHeight="1">
      <c r="A38" s="6">
        <f t="shared" si="0"/>
        <v>18</v>
      </c>
      <c r="B38" s="44" t="s">
        <v>56</v>
      </c>
      <c r="C38" s="45"/>
      <c r="D38" s="45"/>
      <c r="E38" s="45"/>
      <c r="F38" s="46"/>
      <c r="G38" s="3" t="s">
        <v>43</v>
      </c>
      <c r="H38" s="23">
        <f>2996929324+H18</f>
        <v>2996929324</v>
      </c>
      <c r="I38" s="23">
        <v>3989978940.45</v>
      </c>
      <c r="J38" s="35">
        <f>3554018414.79+J18+J29</f>
        <v>3668302345.39</v>
      </c>
      <c r="K38" s="23">
        <f>3573739118.69+K18</f>
        <v>3788023049.29</v>
      </c>
      <c r="L38" s="19"/>
      <c r="M38" s="19"/>
      <c r="N38" s="18"/>
    </row>
    <row r="39" spans="1:11" ht="37.5" customHeight="1" hidden="1">
      <c r="A39" s="6">
        <f t="shared" si="0"/>
        <v>19</v>
      </c>
      <c r="B39" s="41" t="s">
        <v>19</v>
      </c>
      <c r="C39" s="42"/>
      <c r="D39" s="42"/>
      <c r="E39" s="42"/>
      <c r="F39" s="43"/>
      <c r="G39" s="9" t="s">
        <v>44</v>
      </c>
      <c r="H39" s="16">
        <f>H41</f>
        <v>0</v>
      </c>
      <c r="I39" s="34"/>
      <c r="J39" s="36"/>
      <c r="K39" s="34"/>
    </row>
    <row r="40" spans="1:11" ht="45" customHeight="1" hidden="1">
      <c r="A40" s="6">
        <v>21</v>
      </c>
      <c r="B40" s="47" t="s">
        <v>20</v>
      </c>
      <c r="C40" s="48"/>
      <c r="D40" s="48"/>
      <c r="E40" s="48"/>
      <c r="F40" s="49"/>
      <c r="G40" s="13" t="s">
        <v>45</v>
      </c>
      <c r="H40" s="15">
        <f>H41</f>
        <v>0</v>
      </c>
      <c r="I40" s="34"/>
      <c r="J40" s="36"/>
      <c r="K40" s="34"/>
    </row>
    <row r="41" spans="1:11" ht="46.5" customHeight="1" hidden="1">
      <c r="A41" s="6">
        <f t="shared" si="0"/>
        <v>22</v>
      </c>
      <c r="B41" s="50" t="s">
        <v>21</v>
      </c>
      <c r="C41" s="51"/>
      <c r="D41" s="51"/>
      <c r="E41" s="51"/>
      <c r="F41" s="52"/>
      <c r="G41" s="12" t="s">
        <v>46</v>
      </c>
      <c r="H41" s="14">
        <f>H42</f>
        <v>0</v>
      </c>
      <c r="I41" s="23"/>
      <c r="J41" s="35"/>
      <c r="K41" s="23"/>
    </row>
    <row r="42" spans="1:11" ht="53.25" customHeight="1" hidden="1">
      <c r="A42" s="6">
        <f t="shared" si="0"/>
        <v>23</v>
      </c>
      <c r="B42" s="44" t="s">
        <v>22</v>
      </c>
      <c r="C42" s="45"/>
      <c r="D42" s="45"/>
      <c r="E42" s="45"/>
      <c r="F42" s="46"/>
      <c r="G42" s="3" t="s">
        <v>47</v>
      </c>
      <c r="H42" s="14"/>
      <c r="I42" s="23"/>
      <c r="J42" s="35"/>
      <c r="K42" s="23"/>
    </row>
    <row r="43" spans="1:11" ht="24" customHeight="1">
      <c r="A43" s="6">
        <v>19</v>
      </c>
      <c r="B43" s="41" t="s">
        <v>18</v>
      </c>
      <c r="C43" s="42"/>
      <c r="D43" s="42"/>
      <c r="E43" s="42"/>
      <c r="F43" s="43"/>
      <c r="G43" s="3"/>
      <c r="H43" s="16">
        <f>H14+H30+H39</f>
        <v>0</v>
      </c>
      <c r="I43" s="34">
        <f>I14+I30+I24</f>
        <v>182798067.31</v>
      </c>
      <c r="J43" s="34">
        <f>J14+J30+J24</f>
        <v>100000000</v>
      </c>
      <c r="K43" s="34">
        <f>K14+K30+K24</f>
        <v>69000000</v>
      </c>
    </row>
    <row r="44" spans="8:11" ht="15.75">
      <c r="H44" s="17">
        <f>H14+H30+H41</f>
        <v>0</v>
      </c>
      <c r="I44" s="31">
        <f>I14+I30+I24</f>
        <v>182798067.31</v>
      </c>
      <c r="J44" s="31">
        <f>J14+J30+J24</f>
        <v>100000000</v>
      </c>
      <c r="K44" s="31">
        <f>K14+K30+K41</f>
        <v>69000000</v>
      </c>
    </row>
    <row r="45" ht="12.75" hidden="1"/>
    <row r="46" spans="9:11" ht="12.75" hidden="1">
      <c r="I46" s="1" t="s">
        <v>52</v>
      </c>
      <c r="J46" s="33">
        <v>3498362450.79</v>
      </c>
      <c r="K46" s="33">
        <v>3463556225.69</v>
      </c>
    </row>
    <row r="47" spans="10:11" ht="12.75" hidden="1">
      <c r="J47" s="33">
        <f>J38-J18</f>
        <v>3570214725.79</v>
      </c>
      <c r="K47" s="33">
        <f>K38-K18</f>
        <v>3573739118.69</v>
      </c>
    </row>
    <row r="48" spans="9:11" ht="12.75" hidden="1">
      <c r="I48" s="1" t="s">
        <v>51</v>
      </c>
      <c r="J48" s="33">
        <f>J46-J47</f>
        <v>-71852275</v>
      </c>
      <c r="K48" s="33">
        <f>K46-K47</f>
        <v>-110182893</v>
      </c>
    </row>
    <row r="49" ht="12.75" hidden="1"/>
    <row r="50" ht="12.75">
      <c r="K50" s="32"/>
    </row>
  </sheetData>
  <sheetProtection/>
  <mergeCells count="39">
    <mergeCell ref="B18:F18"/>
    <mergeCell ref="A9:K9"/>
    <mergeCell ref="A11:A12"/>
    <mergeCell ref="B11:F12"/>
    <mergeCell ref="G11:G12"/>
    <mergeCell ref="H11:H12"/>
    <mergeCell ref="I11:I12"/>
    <mergeCell ref="J11:J12"/>
    <mergeCell ref="K11:K12"/>
    <mergeCell ref="B30:F30"/>
    <mergeCell ref="B24:F24"/>
    <mergeCell ref="B26:F26"/>
    <mergeCell ref="B27:F27"/>
    <mergeCell ref="B25:F25"/>
    <mergeCell ref="B13:F13"/>
    <mergeCell ref="B14:F14"/>
    <mergeCell ref="B15:F15"/>
    <mergeCell ref="B16:F16"/>
    <mergeCell ref="B17:F17"/>
    <mergeCell ref="B32:F32"/>
    <mergeCell ref="B33:F33"/>
    <mergeCell ref="B34:F34"/>
    <mergeCell ref="B35:F35"/>
    <mergeCell ref="B36:F36"/>
    <mergeCell ref="B19:F19"/>
    <mergeCell ref="B20:F20"/>
    <mergeCell ref="B21:F21"/>
    <mergeCell ref="B22:F22"/>
    <mergeCell ref="B23:F23"/>
    <mergeCell ref="B28:F28"/>
    <mergeCell ref="B29:F29"/>
    <mergeCell ref="B43:F43"/>
    <mergeCell ref="B37:F37"/>
    <mergeCell ref="B38:F38"/>
    <mergeCell ref="B39:F39"/>
    <mergeCell ref="B40:F40"/>
    <mergeCell ref="B41:F41"/>
    <mergeCell ref="B42:F42"/>
    <mergeCell ref="B31:F31"/>
  </mergeCells>
  <printOptions horizontalCentered="1"/>
  <pageMargins left="0.5905511811023623" right="0.5905511811023623" top="0.984251968503937" bottom="0.3937007874015748" header="0.5118110236220472" footer="0.5118110236220472"/>
  <pageSetup fitToHeight="2" horizontalDpi="600" verticalDpi="600" orientation="landscape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Shakirov</cp:lastModifiedBy>
  <cp:lastPrinted>2022-04-08T02:21:17Z</cp:lastPrinted>
  <dcterms:created xsi:type="dcterms:W3CDTF">2000-12-19T06:01:59Z</dcterms:created>
  <dcterms:modified xsi:type="dcterms:W3CDTF">2022-04-29T02:37:06Z</dcterms:modified>
  <cp:category/>
  <cp:version/>
  <cp:contentType/>
  <cp:contentStatus/>
</cp:coreProperties>
</file>